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 date1904="1"/>
  <mc:AlternateContent xmlns:mc="http://schemas.openxmlformats.org/markup-compatibility/2006">
    <mc:Choice Requires="x15">
      <x15ac:absPath xmlns:x15ac="http://schemas.microsoft.com/office/spreadsheetml/2010/11/ac" url="/Users/huiyilin/Desktop/Marketing Material/Expert Sales/Marketing Material_Approved Content/"/>
    </mc:Choice>
  </mc:AlternateContent>
  <bookViews>
    <workbookView xWindow="0" yWindow="460" windowWidth="25600" windowHeight="14480"/>
  </bookViews>
  <sheets>
    <sheet name="ROI Calculator - SAML SingleSig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H9" i="1"/>
  <c r="E6" i="1"/>
  <c r="G6" i="1"/>
  <c r="D19" i="1"/>
  <c r="G19" i="1"/>
  <c r="F19" i="1"/>
  <c r="E19" i="1"/>
  <c r="E5" i="1"/>
  <c r="G5" i="1"/>
  <c r="D18" i="1"/>
  <c r="G18" i="1"/>
  <c r="F18" i="1"/>
  <c r="E18" i="1"/>
  <c r="D17" i="1"/>
  <c r="G17" i="1"/>
  <c r="F17" i="1"/>
  <c r="E17" i="1"/>
  <c r="D16" i="1"/>
  <c r="G16" i="1"/>
  <c r="F16" i="1"/>
  <c r="E16" i="1"/>
  <c r="D15" i="1"/>
  <c r="G15" i="1"/>
  <c r="F15" i="1"/>
  <c r="E15" i="1"/>
  <c r="D14" i="1"/>
  <c r="G14" i="1"/>
  <c r="F14" i="1"/>
  <c r="E14" i="1"/>
  <c r="D13" i="1"/>
  <c r="G13" i="1"/>
  <c r="F13" i="1"/>
  <c r="E13" i="1"/>
  <c r="D12" i="1"/>
  <c r="G12" i="1"/>
  <c r="F12" i="1"/>
  <c r="E12" i="1"/>
</calcChain>
</file>

<file path=xl/comments1.xml><?xml version="1.0" encoding="utf-8"?>
<comments xmlns="http://schemas.openxmlformats.org/spreadsheetml/2006/main">
  <authors>
    <author>Huiyi Lin</author>
  </authors>
  <commentList>
    <comment ref="C4" authorId="0">
      <text>
        <r>
          <rPr>
            <sz val="11"/>
            <color indexed="8"/>
            <rFont val="Helvetica"/>
          </rPr>
          <t xml:space="preserve">Huiyi Lin:
Check this link for relevant Turnover Rates 2015 according to industries. 
http://www.compensationforce.com/2016/04/2015-turnover-rates-by-industry.html
</t>
        </r>
      </text>
    </comment>
    <comment ref="F4" authorId="0">
      <text>
        <r>
          <rPr>
            <sz val="11"/>
            <color indexed="8"/>
            <rFont val="Helvetica"/>
          </rPr>
          <t>Huiyi Lin:
Average wage rate for your systems administrator</t>
        </r>
      </text>
    </comment>
    <comment ref="B8" authorId="0">
      <text>
        <r>
          <rPr>
            <sz val="11"/>
            <color indexed="8"/>
            <rFont val="Helvetica"/>
          </rPr>
          <t xml:space="preserve">Huiyi Lin:
Number of seconds your users spend every time when they login. </t>
        </r>
      </text>
    </comment>
    <comment ref="C8" authorId="0">
      <text>
        <r>
          <rPr>
            <sz val="11"/>
            <color indexed="8"/>
            <rFont val="Helvetica"/>
          </rPr>
          <t>Huiyi Lin:
Average number of times your user login to the system per day.</t>
        </r>
      </text>
    </comment>
    <comment ref="D8" authorId="0">
      <text>
        <r>
          <rPr>
            <sz val="11"/>
            <color indexed="8"/>
            <rFont val="Helvetica"/>
          </rPr>
          <t>Huiyi Lin:
Number of days your user work</t>
        </r>
      </text>
    </comment>
    <comment ref="E8" authorId="0">
      <text>
        <r>
          <rPr>
            <sz val="11"/>
            <color indexed="8"/>
            <rFont val="Helvetica"/>
          </rPr>
          <t xml:space="preserve">Huiyi Lin:
Number of working weeks in your country.
</t>
        </r>
      </text>
    </comment>
    <comment ref="F8" authorId="0">
      <text>
        <r>
          <rPr>
            <sz val="11"/>
            <color indexed="8"/>
            <rFont val="Helvetica"/>
          </rPr>
          <t xml:space="preserve">Huiyi Lin:
Average salary that your users are paid per hour. 
</t>
        </r>
      </text>
    </comment>
    <comment ref="G8" authorId="0">
      <text>
        <r>
          <rPr>
            <sz val="11"/>
            <color indexed="8"/>
            <rFont val="Helvetica"/>
          </rPr>
          <t>Huiyi Lin:
This result shows you how much time your user save per year by using SAML Single Sign On.</t>
        </r>
      </text>
    </comment>
    <comment ref="H8" authorId="0">
      <text>
        <r>
          <rPr>
            <sz val="11"/>
            <color indexed="8"/>
            <rFont val="Helvetica"/>
          </rPr>
          <t>Huiyi Lin:
Amount of expenses saved per user per year.</t>
        </r>
      </text>
    </comment>
  </commentList>
</comments>
</file>

<file path=xl/sharedStrings.xml><?xml version="1.0" encoding="utf-8"?>
<sst xmlns="http://schemas.openxmlformats.org/spreadsheetml/2006/main" count="24" uniqueCount="23">
  <si>
    <t>SAML SingleSignOn ROI Calculator</t>
  </si>
  <si>
    <t>No. of Users (Only applicable for 2000+ User Group)</t>
  </si>
  <si>
    <t>Turnover Rate p.a.</t>
  </si>
  <si>
    <t>Time Spent for managing accounts (mins per account)</t>
  </si>
  <si>
    <t>Total Time Spent (hour p.a.)</t>
  </si>
  <si>
    <t>IT Personnel Wage rate ($/Hour)</t>
  </si>
  <si>
    <t>Total Expense p.a.</t>
  </si>
  <si>
    <t>Time per Login (s)</t>
  </si>
  <si>
    <t>Logins per Day</t>
  </si>
  <si>
    <t>Days per Week</t>
  </si>
  <si>
    <t>Working Weeks p.a.</t>
  </si>
  <si>
    <t>Hourly Wage Rate</t>
  </si>
  <si>
    <t>Hours per User p.a.</t>
  </si>
  <si>
    <t>Costs per User p.a.</t>
  </si>
  <si>
    <t>No. of Users</t>
  </si>
  <si>
    <t>Plugin Costs</t>
  </si>
  <si>
    <t>Expenses Saved p.a. (excl.Plugin Cost)</t>
  </si>
  <si>
    <t>Expenses Saved p.a. (incl. plugin cost)</t>
  </si>
  <si>
    <t>ROI (months)</t>
  </si>
  <si>
    <t>ROI (Weeks)</t>
  </si>
  <si>
    <t>Incl. IT Personnel Costs</t>
  </si>
  <si>
    <t>Section1: IT Personnel Costs Caused by Managing Jira/Confluence Accounts When Employees Join/Leave</t>
  </si>
  <si>
    <t>Section2: Productivity Lost Per User Generated by Logging in Jira/Confluence Everyday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</si>
</sst>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€-2]0.00"/>
    <numFmt numFmtId="165" formatCode="[$$-409]0.00"/>
    <numFmt numFmtId="166" formatCode="0.0"/>
    <numFmt numFmtId="167" formatCode="[$$-409]0"/>
  </numFmts>
  <fonts count="6" x14ac:knownFonts="1">
    <font>
      <sz val="10"/>
      <color indexed="8"/>
      <name val="Helvetica"/>
    </font>
    <font>
      <b/>
      <sz val="23"/>
      <color indexed="8"/>
      <name val="Helvetica"/>
    </font>
    <font>
      <sz val="11"/>
      <color indexed="8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9"/>
      </top>
      <bottom style="thin">
        <color indexed="10"/>
      </bottom>
      <diagonal/>
    </border>
    <border>
      <left style="thin">
        <color indexed="10"/>
      </left>
      <right/>
      <top style="medium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9"/>
      </top>
      <bottom style="medium">
        <color indexed="9"/>
      </bottom>
      <diagonal/>
    </border>
    <border>
      <left style="thin">
        <color indexed="10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rgb="FFFF7011"/>
      </left>
      <right/>
      <top style="medium">
        <color rgb="FFFF7011"/>
      </top>
      <bottom/>
      <diagonal/>
    </border>
    <border>
      <left/>
      <right/>
      <top style="medium">
        <color rgb="FFFF7011"/>
      </top>
      <bottom/>
      <diagonal/>
    </border>
    <border>
      <left/>
      <right style="medium">
        <color rgb="FFFF7011"/>
      </right>
      <top style="medium">
        <color rgb="FFFF7011"/>
      </top>
      <bottom/>
      <diagonal/>
    </border>
    <border>
      <left style="medium">
        <color rgb="FFFF7011"/>
      </left>
      <right style="thin">
        <color indexed="10"/>
      </right>
      <top style="medium">
        <color indexed="9"/>
      </top>
      <bottom style="thin">
        <color indexed="10"/>
      </bottom>
      <diagonal/>
    </border>
    <border>
      <left/>
      <right style="medium">
        <color rgb="FFFF7011"/>
      </right>
      <top style="medium">
        <color indexed="9"/>
      </top>
      <bottom style="thin">
        <color indexed="10"/>
      </bottom>
      <diagonal/>
    </border>
    <border>
      <left style="medium">
        <color rgb="FFFF7011"/>
      </left>
      <right style="thin">
        <color indexed="10"/>
      </right>
      <top style="medium">
        <color indexed="9"/>
      </top>
      <bottom style="medium">
        <color indexed="9"/>
      </bottom>
      <diagonal/>
    </border>
    <border>
      <left/>
      <right style="medium">
        <color rgb="FFFF7011"/>
      </right>
      <top style="medium">
        <color indexed="9"/>
      </top>
      <bottom style="medium">
        <color indexed="9"/>
      </bottom>
      <diagonal/>
    </border>
    <border>
      <left style="medium">
        <color rgb="FFFF7011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rgb="FFFF7011"/>
      </right>
      <top style="medium">
        <color indexed="9"/>
      </top>
      <bottom style="medium">
        <color indexed="9"/>
      </bottom>
      <diagonal/>
    </border>
    <border>
      <left style="thin">
        <color indexed="10"/>
      </left>
      <right style="medium">
        <color rgb="FFFF7011"/>
      </right>
      <top style="medium">
        <color indexed="9"/>
      </top>
      <bottom style="thin">
        <color indexed="10"/>
      </bottom>
      <diagonal/>
    </border>
    <border>
      <left style="medium">
        <color rgb="FFFF7011"/>
      </left>
      <right style="medium">
        <color theme="2"/>
      </right>
      <top style="thin">
        <color indexed="10"/>
      </top>
      <bottom style="medium">
        <color theme="2"/>
      </bottom>
      <diagonal/>
    </border>
    <border>
      <left style="medium">
        <color theme="2"/>
      </left>
      <right style="medium">
        <color theme="2"/>
      </right>
      <top style="thin">
        <color indexed="10"/>
      </top>
      <bottom style="medium">
        <color theme="2"/>
      </bottom>
      <diagonal/>
    </border>
    <border>
      <left style="medium">
        <color theme="2"/>
      </left>
      <right style="medium">
        <color rgb="FFFF7011"/>
      </right>
      <top style="thin">
        <color indexed="10"/>
      </top>
      <bottom style="medium">
        <color theme="2"/>
      </bottom>
      <diagonal/>
    </border>
    <border>
      <left style="medium">
        <color rgb="FFFF7011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 style="medium">
        <color rgb="FFFF7011"/>
      </right>
      <top style="medium">
        <color theme="2"/>
      </top>
      <bottom style="medium">
        <color theme="2"/>
      </bottom>
      <diagonal/>
    </border>
    <border>
      <left style="medium">
        <color rgb="FFFF7011"/>
      </left>
      <right style="medium">
        <color theme="2"/>
      </right>
      <top style="medium">
        <color theme="2"/>
      </top>
      <bottom style="medium">
        <color indexed="9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indexed="9"/>
      </bottom>
      <diagonal/>
    </border>
    <border>
      <left style="medium">
        <color theme="2"/>
      </left>
      <right style="medium">
        <color rgb="FFFF7011"/>
      </right>
      <top style="medium">
        <color theme="2"/>
      </top>
      <bottom style="medium">
        <color indexed="9"/>
      </bottom>
      <diagonal/>
    </border>
    <border>
      <left style="medium">
        <color rgb="FFFF7011"/>
      </left>
      <right style="medium">
        <color theme="2"/>
      </right>
      <top style="medium">
        <color indexed="9"/>
      </top>
      <bottom style="medium">
        <color indexed="9"/>
      </bottom>
      <diagonal/>
    </border>
    <border>
      <left style="medium">
        <color theme="2"/>
      </left>
      <right style="medium">
        <color theme="2"/>
      </right>
      <top style="medium">
        <color indexed="9"/>
      </top>
      <bottom style="medium">
        <color indexed="9"/>
      </bottom>
      <diagonal/>
    </border>
    <border>
      <left style="medium">
        <color theme="2"/>
      </left>
      <right style="medium">
        <color rgb="FFFF7011"/>
      </right>
      <top style="medium">
        <color indexed="9"/>
      </top>
      <bottom style="medium">
        <color indexed="9"/>
      </bottom>
      <diagonal/>
    </border>
    <border>
      <left style="medium">
        <color rgb="FFFF7011"/>
      </left>
      <right style="medium">
        <color theme="2"/>
      </right>
      <top style="medium">
        <color indexed="9"/>
      </top>
      <bottom style="medium">
        <color theme="2"/>
      </bottom>
      <diagonal/>
    </border>
    <border>
      <left style="medium">
        <color theme="2"/>
      </left>
      <right style="medium">
        <color theme="2"/>
      </right>
      <top style="medium">
        <color indexed="9"/>
      </top>
      <bottom style="medium">
        <color theme="2"/>
      </bottom>
      <diagonal/>
    </border>
    <border>
      <left style="medium">
        <color rgb="FFFF7011"/>
      </left>
      <right style="medium">
        <color theme="2"/>
      </right>
      <top style="medium">
        <color theme="2"/>
      </top>
      <bottom style="medium">
        <color rgb="FFFF7011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rgb="FFFF7011"/>
      </bottom>
      <diagonal/>
    </border>
    <border>
      <left style="medium">
        <color theme="2"/>
      </left>
      <right style="medium">
        <color rgb="FFFF7011"/>
      </right>
      <top style="medium">
        <color indexed="9"/>
      </top>
      <bottom style="medium">
        <color theme="2"/>
      </bottom>
      <diagonal/>
    </border>
    <border>
      <left style="medium">
        <color theme="2"/>
      </left>
      <right style="medium">
        <color rgb="FFFF7011"/>
      </right>
      <top style="medium">
        <color theme="2"/>
      </top>
      <bottom style="medium">
        <color rgb="FFFF7011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</cellStyleXfs>
  <cellXfs count="5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0" fillId="2" borderId="5" xfId="0" applyNumberFormat="1" applyFont="1" applyFill="1" applyBorder="1" applyAlignment="1">
      <alignment vertical="top" wrapText="1"/>
    </xf>
    <xf numFmtId="49" fontId="0" fillId="2" borderId="13" xfId="0" applyNumberFormat="1" applyFont="1" applyFill="1" applyBorder="1" applyAlignment="1">
      <alignment vertical="top" wrapText="1"/>
    </xf>
    <xf numFmtId="49" fontId="0" fillId="2" borderId="14" xfId="0" applyNumberFormat="1" applyFont="1" applyFill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12" xfId="0" applyNumberFormat="1" applyFont="1" applyBorder="1" applyAlignment="1">
      <alignment vertical="top" wrapText="1"/>
    </xf>
    <xf numFmtId="49" fontId="2" fillId="0" borderId="9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10" xfId="0" applyNumberFormat="1" applyFont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49" fontId="0" fillId="2" borderId="17" xfId="0" applyNumberFormat="1" applyFont="1" applyFill="1" applyBorder="1" applyAlignment="1">
      <alignment vertical="top" wrapText="1"/>
    </xf>
    <xf numFmtId="49" fontId="0" fillId="2" borderId="18" xfId="0" applyNumberFormat="1" applyFont="1" applyFill="1" applyBorder="1" applyAlignment="1">
      <alignment vertical="top" wrapText="1"/>
    </xf>
    <xf numFmtId="0" fontId="0" fillId="0" borderId="19" xfId="0" applyNumberFormat="1" applyFont="1" applyBorder="1" applyAlignment="1">
      <alignment vertical="top" wrapText="1"/>
    </xf>
    <xf numFmtId="9" fontId="0" fillId="0" borderId="20" xfId="0" applyNumberFormat="1" applyFont="1" applyBorder="1" applyAlignment="1">
      <alignment vertical="top" wrapText="1"/>
    </xf>
    <xf numFmtId="0" fontId="0" fillId="0" borderId="20" xfId="0" applyNumberFormat="1" applyFont="1" applyBorder="1" applyAlignment="1">
      <alignment vertical="top" wrapText="1"/>
    </xf>
    <xf numFmtId="164" fontId="0" fillId="0" borderId="20" xfId="0" applyNumberFormat="1" applyFont="1" applyBorder="1" applyAlignment="1">
      <alignment vertical="top" wrapText="1"/>
    </xf>
    <xf numFmtId="165" fontId="0" fillId="0" borderId="20" xfId="0" applyNumberFormat="1" applyFont="1" applyBorder="1" applyAlignment="1">
      <alignment vertical="top" wrapText="1"/>
    </xf>
    <xf numFmtId="166" fontId="0" fillId="0" borderId="21" xfId="0" applyNumberFormat="1" applyFont="1" applyBorder="1" applyAlignment="1">
      <alignment vertical="top" wrapText="1"/>
    </xf>
    <xf numFmtId="0" fontId="0" fillId="0" borderId="22" xfId="0" applyNumberFormat="1" applyFont="1" applyBorder="1" applyAlignment="1">
      <alignment vertical="top" wrapText="1"/>
    </xf>
    <xf numFmtId="9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165" fontId="0" fillId="0" borderId="23" xfId="0" applyNumberFormat="1" applyFont="1" applyBorder="1" applyAlignment="1">
      <alignment vertical="top" wrapText="1"/>
    </xf>
    <xf numFmtId="166" fontId="0" fillId="0" borderId="24" xfId="0" applyNumberFormat="1" applyFont="1" applyBorder="1" applyAlignment="1">
      <alignment vertical="top" wrapText="1"/>
    </xf>
    <xf numFmtId="0" fontId="0" fillId="0" borderId="25" xfId="0" applyNumberFormat="1" applyFont="1" applyBorder="1" applyAlignment="1">
      <alignment vertical="top" wrapText="1"/>
    </xf>
    <xf numFmtId="0" fontId="0" fillId="0" borderId="26" xfId="0" applyNumberFormat="1" applyFont="1" applyBorder="1" applyAlignment="1">
      <alignment vertical="top" wrapText="1"/>
    </xf>
    <xf numFmtId="165" fontId="0" fillId="0" borderId="26" xfId="0" applyNumberFormat="1" applyFont="1" applyBorder="1" applyAlignment="1">
      <alignment vertical="top" wrapText="1"/>
    </xf>
    <xf numFmtId="167" fontId="0" fillId="0" borderId="27" xfId="0" applyNumberFormat="1" applyFont="1" applyBorder="1" applyAlignment="1">
      <alignment vertical="top" wrapText="1"/>
    </xf>
    <xf numFmtId="167" fontId="0" fillId="0" borderId="20" xfId="0" applyNumberFormat="1" applyFont="1" applyBorder="1" applyAlignment="1">
      <alignment vertical="top" wrapText="1"/>
    </xf>
    <xf numFmtId="166" fontId="0" fillId="0" borderId="20" xfId="0" applyNumberFormat="1" applyFont="1" applyBorder="1" applyAlignment="1">
      <alignment vertical="top" wrapText="1"/>
    </xf>
    <xf numFmtId="167" fontId="0" fillId="0" borderId="23" xfId="0" applyNumberFormat="1" applyFont="1" applyBorder="1" applyAlignment="1">
      <alignment vertical="top" wrapText="1"/>
    </xf>
    <xf numFmtId="166" fontId="0" fillId="0" borderId="23" xfId="0" applyNumberFormat="1" applyFont="1" applyBorder="1" applyAlignment="1">
      <alignment vertical="top" wrapText="1"/>
    </xf>
    <xf numFmtId="0" fontId="0" fillId="0" borderId="28" xfId="0" applyNumberFormat="1" applyFont="1" applyBorder="1" applyAlignment="1">
      <alignment vertical="top" wrapText="1"/>
    </xf>
    <xf numFmtId="165" fontId="0" fillId="0" borderId="29" xfId="0" applyNumberFormat="1" applyFont="1" applyBorder="1" applyAlignment="1">
      <alignment vertical="top" wrapText="1"/>
    </xf>
    <xf numFmtId="167" fontId="0" fillId="0" borderId="29" xfId="0" applyNumberFormat="1" applyFont="1" applyBorder="1" applyAlignment="1">
      <alignment vertical="top" wrapText="1"/>
    </xf>
    <xf numFmtId="166" fontId="0" fillId="0" borderId="29" xfId="0" applyNumberFormat="1" applyFont="1" applyBorder="1" applyAlignment="1">
      <alignment vertical="top" wrapText="1"/>
    </xf>
    <xf numFmtId="0" fontId="0" fillId="0" borderId="30" xfId="0" applyNumberFormat="1" applyFont="1" applyBorder="1" applyAlignment="1">
      <alignment vertical="top" wrapText="1"/>
    </xf>
    <xf numFmtId="165" fontId="0" fillId="0" borderId="31" xfId="0" applyNumberFormat="1" applyFont="1" applyBorder="1" applyAlignment="1">
      <alignment vertical="top" wrapText="1"/>
    </xf>
    <xf numFmtId="167" fontId="0" fillId="0" borderId="31" xfId="0" applyNumberFormat="1" applyFont="1" applyBorder="1" applyAlignment="1">
      <alignment vertical="top" wrapText="1"/>
    </xf>
    <xf numFmtId="166" fontId="0" fillId="0" borderId="31" xfId="0" applyNumberFormat="1" applyFont="1" applyBorder="1" applyAlignment="1">
      <alignment vertical="top" wrapText="1"/>
    </xf>
    <xf numFmtId="49" fontId="0" fillId="0" borderId="32" xfId="0" applyNumberFormat="1" applyFont="1" applyBorder="1" applyAlignment="1">
      <alignment vertical="top" wrapText="1"/>
    </xf>
    <xf numFmtId="49" fontId="0" fillId="0" borderId="33" xfId="0" applyNumberFormat="1" applyFont="1" applyBorder="1" applyAlignment="1">
      <alignment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650F"/>
      <rgbColor rgb="FFA5A5A5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0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135919</xdr:colOff>
      <xdr:row>1</xdr:row>
      <xdr:rowOff>78998</xdr:rowOff>
    </xdr:from>
    <xdr:to>
      <xdr:col>7</xdr:col>
      <xdr:colOff>1371449</xdr:colOff>
      <xdr:row>1</xdr:row>
      <xdr:rowOff>465196</xdr:rowOff>
    </xdr:to>
    <xdr:pic>
      <xdr:nvPicPr>
        <xdr:cNvPr id="2" name="image001 copy 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914419" y="78998"/>
          <a:ext cx="2238830" cy="3861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W19"/>
  <sheetViews>
    <sheetView showGridLines="0" showRowColHeaders="0" tabSelected="1" workbookViewId="0">
      <selection activeCell="J4" sqref="J4"/>
    </sheetView>
  </sheetViews>
  <sheetFormatPr baseColWidth="10" defaultColWidth="16.33203125" defaultRowHeight="18" customHeight="1" x14ac:dyDescent="0.15"/>
  <cols>
    <col min="2" max="2" width="22" style="1" customWidth="1"/>
    <col min="3" max="3" width="11.6640625" style="1" customWidth="1"/>
    <col min="4" max="4" width="16.5" style="1" customWidth="1"/>
    <col min="5" max="5" width="14.83203125" style="1" customWidth="1"/>
    <col min="6" max="6" width="16.83203125" style="1" customWidth="1"/>
    <col min="7" max="7" width="13.1640625" style="1" customWidth="1"/>
    <col min="8" max="8" width="20.1640625" style="1" customWidth="1"/>
    <col min="9" max="257" width="16.33203125" style="1" customWidth="1"/>
  </cols>
  <sheetData>
    <row r="1" spans="2:8" ht="18" customHeight="1" thickBot="1" x14ac:dyDescent="0.2"/>
    <row r="2" spans="2:8" ht="84.75" customHeight="1" thickBot="1" x14ac:dyDescent="0.35">
      <c r="B2" s="6" t="s">
        <v>0</v>
      </c>
      <c r="C2" s="7"/>
      <c r="D2" s="7"/>
      <c r="E2" s="7"/>
      <c r="F2" s="7"/>
      <c r="G2" s="7"/>
      <c r="H2" s="8"/>
    </row>
    <row r="3" spans="2:8" ht="38.5" customHeight="1" x14ac:dyDescent="0.15">
      <c r="B3" s="13" t="s">
        <v>21</v>
      </c>
      <c r="C3" s="14"/>
      <c r="D3" s="14"/>
      <c r="E3" s="14"/>
      <c r="F3" s="14"/>
      <c r="G3" s="15"/>
      <c r="H3" s="16"/>
    </row>
    <row r="4" spans="2:8" ht="44.25" customHeight="1" thickBot="1" x14ac:dyDescent="0.2">
      <c r="B4" s="18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20"/>
    </row>
    <row r="5" spans="2:8" ht="20.25" customHeight="1" thickBot="1" x14ac:dyDescent="0.2">
      <c r="B5" s="21">
        <v>2000</v>
      </c>
      <c r="C5" s="22">
        <v>0.12</v>
      </c>
      <c r="D5" s="23">
        <v>15</v>
      </c>
      <c r="E5" s="23">
        <f>B5*C5*D5/60</f>
        <v>60</v>
      </c>
      <c r="F5" s="24">
        <v>23</v>
      </c>
      <c r="G5" s="25">
        <f>E5*F5</f>
        <v>1380</v>
      </c>
      <c r="H5" s="26"/>
    </row>
    <row r="6" spans="2:8" ht="21.25" customHeight="1" thickBot="1" x14ac:dyDescent="0.2">
      <c r="B6" s="27">
        <v>10000</v>
      </c>
      <c r="C6" s="28">
        <v>0.12</v>
      </c>
      <c r="D6" s="29">
        <v>15</v>
      </c>
      <c r="E6" s="29">
        <f>B6*C6*D6/60</f>
        <v>300</v>
      </c>
      <c r="F6" s="30">
        <v>23</v>
      </c>
      <c r="G6" s="30">
        <f>E6*F6</f>
        <v>6900</v>
      </c>
      <c r="H6" s="31"/>
    </row>
    <row r="7" spans="2:8" ht="38.75" customHeight="1" thickBot="1" x14ac:dyDescent="0.2">
      <c r="B7" s="9" t="s">
        <v>22</v>
      </c>
      <c r="C7" s="10"/>
      <c r="D7" s="10"/>
      <c r="E7" s="10"/>
      <c r="F7" s="10"/>
      <c r="G7" s="11"/>
      <c r="H7" s="12"/>
    </row>
    <row r="8" spans="2:8" ht="34" customHeight="1" thickBot="1" x14ac:dyDescent="0.2">
      <c r="B8" s="3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" t="s">
        <v>12</v>
      </c>
      <c r="H8" s="4" t="s">
        <v>13</v>
      </c>
    </row>
    <row r="9" spans="2:8" ht="22" customHeight="1" thickBot="1" x14ac:dyDescent="0.2">
      <c r="B9" s="32">
        <v>30</v>
      </c>
      <c r="C9" s="33">
        <v>1</v>
      </c>
      <c r="D9" s="33">
        <v>5</v>
      </c>
      <c r="E9" s="33">
        <v>48</v>
      </c>
      <c r="F9" s="34">
        <v>25</v>
      </c>
      <c r="G9" s="33">
        <f>B9*C9*D9*E9/60/60</f>
        <v>2</v>
      </c>
      <c r="H9" s="35">
        <f>F9*G9</f>
        <v>50</v>
      </c>
    </row>
    <row r="10" spans="2:8" ht="21.25" customHeight="1" x14ac:dyDescent="0.15">
      <c r="B10" s="17"/>
      <c r="C10" s="14"/>
      <c r="D10" s="14"/>
      <c r="E10" s="14"/>
      <c r="F10" s="14"/>
      <c r="G10" s="14"/>
      <c r="H10" s="5"/>
    </row>
    <row r="11" spans="2:8" ht="44.25" customHeight="1" thickBot="1" x14ac:dyDescent="0.2">
      <c r="B11" s="18" t="s">
        <v>14</v>
      </c>
      <c r="C11" s="19" t="s">
        <v>15</v>
      </c>
      <c r="D11" s="19" t="s">
        <v>16</v>
      </c>
      <c r="E11" s="19" t="s">
        <v>17</v>
      </c>
      <c r="F11" s="19" t="s">
        <v>18</v>
      </c>
      <c r="G11" s="19" t="s">
        <v>19</v>
      </c>
      <c r="H11" s="20"/>
    </row>
    <row r="12" spans="2:8" ht="20.25" customHeight="1" thickBot="1" x14ac:dyDescent="0.2">
      <c r="B12" s="21">
        <v>10</v>
      </c>
      <c r="C12" s="25">
        <v>10</v>
      </c>
      <c r="D12" s="36">
        <f t="shared" ref="D12:D17" si="0">$H$9*B12</f>
        <v>500</v>
      </c>
      <c r="E12" s="25">
        <f t="shared" ref="E12:E19" si="1">D12-C12</f>
        <v>490</v>
      </c>
      <c r="F12" s="37">
        <f t="shared" ref="F12:F19" si="2">C12/(D12/365)/30</f>
        <v>0.24333333333333335</v>
      </c>
      <c r="G12" s="37">
        <f t="shared" ref="G12:G19" si="3">C12/(D12/365)/7</f>
        <v>1.0428571428571429</v>
      </c>
      <c r="H12" s="26"/>
    </row>
    <row r="13" spans="2:8" ht="20.25" customHeight="1" thickBot="1" x14ac:dyDescent="0.2">
      <c r="B13" s="21">
        <v>25</v>
      </c>
      <c r="C13" s="25">
        <v>300</v>
      </c>
      <c r="D13" s="36">
        <f t="shared" si="0"/>
        <v>1250</v>
      </c>
      <c r="E13" s="25">
        <f t="shared" si="1"/>
        <v>950</v>
      </c>
      <c r="F13" s="37">
        <f t="shared" si="2"/>
        <v>2.9200000000000004</v>
      </c>
      <c r="G13" s="37">
        <f t="shared" si="3"/>
        <v>12.514285714285716</v>
      </c>
      <c r="H13" s="26"/>
    </row>
    <row r="14" spans="2:8" ht="20.25" customHeight="1" thickBot="1" x14ac:dyDescent="0.2">
      <c r="B14" s="21">
        <v>50</v>
      </c>
      <c r="C14" s="25">
        <v>550</v>
      </c>
      <c r="D14" s="36">
        <f t="shared" si="0"/>
        <v>2500</v>
      </c>
      <c r="E14" s="25">
        <f t="shared" si="1"/>
        <v>1950</v>
      </c>
      <c r="F14" s="37">
        <f t="shared" si="2"/>
        <v>2.6766666666666667</v>
      </c>
      <c r="G14" s="37">
        <f t="shared" si="3"/>
        <v>11.471428571428572</v>
      </c>
      <c r="H14" s="26"/>
    </row>
    <row r="15" spans="2:8" ht="20.25" customHeight="1" thickBot="1" x14ac:dyDescent="0.2">
      <c r="B15" s="21">
        <v>100</v>
      </c>
      <c r="C15" s="25">
        <v>1000</v>
      </c>
      <c r="D15" s="36">
        <f t="shared" si="0"/>
        <v>5000</v>
      </c>
      <c r="E15" s="25">
        <f t="shared" si="1"/>
        <v>4000</v>
      </c>
      <c r="F15" s="37">
        <f t="shared" si="2"/>
        <v>2.4333333333333331</v>
      </c>
      <c r="G15" s="37">
        <f t="shared" si="3"/>
        <v>10.428571428571429</v>
      </c>
      <c r="H15" s="26"/>
    </row>
    <row r="16" spans="2:8" ht="20.25" customHeight="1" thickBot="1" x14ac:dyDescent="0.2">
      <c r="B16" s="21">
        <v>250</v>
      </c>
      <c r="C16" s="25">
        <v>2000</v>
      </c>
      <c r="D16" s="36">
        <f t="shared" si="0"/>
        <v>12500</v>
      </c>
      <c r="E16" s="25">
        <f t="shared" si="1"/>
        <v>10500</v>
      </c>
      <c r="F16" s="37">
        <f t="shared" si="2"/>
        <v>1.9466666666666665</v>
      </c>
      <c r="G16" s="37">
        <f t="shared" si="3"/>
        <v>8.3428571428571434</v>
      </c>
      <c r="H16" s="26"/>
    </row>
    <row r="17" spans="2:8" ht="21.25" customHeight="1" thickBot="1" x14ac:dyDescent="0.2">
      <c r="B17" s="27">
        <v>500</v>
      </c>
      <c r="C17" s="30">
        <v>3000</v>
      </c>
      <c r="D17" s="38">
        <f t="shared" si="0"/>
        <v>25000</v>
      </c>
      <c r="E17" s="30">
        <f t="shared" si="1"/>
        <v>22000</v>
      </c>
      <c r="F17" s="39">
        <f t="shared" si="2"/>
        <v>1.46</v>
      </c>
      <c r="G17" s="39">
        <f t="shared" si="3"/>
        <v>6.2571428571428571</v>
      </c>
      <c r="H17" s="31"/>
    </row>
    <row r="18" spans="2:8" ht="21.25" customHeight="1" thickBot="1" x14ac:dyDescent="0.2">
      <c r="B18" s="40">
        <v>2000</v>
      </c>
      <c r="C18" s="41">
        <v>4000</v>
      </c>
      <c r="D18" s="42">
        <f>$H$9*B18+G5</f>
        <v>101380</v>
      </c>
      <c r="E18" s="41">
        <f t="shared" si="1"/>
        <v>97380</v>
      </c>
      <c r="F18" s="43">
        <f t="shared" si="2"/>
        <v>0.48004208588150193</v>
      </c>
      <c r="G18" s="43">
        <f t="shared" si="3"/>
        <v>2.0573232252064368</v>
      </c>
      <c r="H18" s="48" t="s">
        <v>20</v>
      </c>
    </row>
    <row r="19" spans="2:8" ht="21.25" customHeight="1" thickBot="1" x14ac:dyDescent="0.2">
      <c r="B19" s="44">
        <v>10000</v>
      </c>
      <c r="C19" s="45">
        <v>6000</v>
      </c>
      <c r="D19" s="46">
        <f>$H$9*B19+G6</f>
        <v>506900</v>
      </c>
      <c r="E19" s="45">
        <f t="shared" si="1"/>
        <v>500900</v>
      </c>
      <c r="F19" s="47">
        <f t="shared" si="2"/>
        <v>0.14401262576445059</v>
      </c>
      <c r="G19" s="47">
        <f t="shared" si="3"/>
        <v>0.6171969675619311</v>
      </c>
      <c r="H19" s="49" t="s">
        <v>20</v>
      </c>
    </row>
  </sheetData>
  <mergeCells count="4">
    <mergeCell ref="B2:H2"/>
    <mergeCell ref="B7:H7"/>
    <mergeCell ref="B3:H3"/>
    <mergeCell ref="B10:G10"/>
  </mergeCells>
  <phoneticPr fontId="5" type="noConversion"/>
  <pageMargins left="0.5" right="0.5" top="0.75000000000000011" bottom="0.75000000000000011" header="0.28000000000000003" footer="0.28000000000000003"/>
  <pageSetup scale="68" orientation="portrait"/>
  <headerFooter>
    <oddFooter>&amp;C&amp;"Helvetica,Regular"&amp;12&amp;K000000&amp;P</oddFooter>
  </headerFooter>
  <colBreaks count="1" manualBreakCount="1">
    <brk id="8" max="1048575" man="1"/>
  </col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ROI Calculator - SAML SingleSig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2016-08-25T13:16:31Z</dcterms:modified>
</cp:coreProperties>
</file>